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ECS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A13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Il faut que la température du tampon soit supérieur  à température désirée !!!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<sst xmlns="http://schemas.openxmlformats.org/spreadsheetml/2006/main" count="65" uniqueCount="60">
  <si>
    <t>Estimation de la surface et longueur nécessaire à un échangeur en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</si>
  <si>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</si>
  <si>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Ce tableur convient pour le calcul de dimensionnement  d'un échangeur ECS eau-eau de récupération des calories dans un volume de stockage d'eau (tampon thermique ou ballon solaire).</t>
  </si>
  <si>
    <t>Ce volume de stockage peut être aussi bien chauffé par du solaire que par du bois (buches, pellets...). Peu importe la source..</t>
  </si>
  <si>
    <t>Il peut être également utilisé pour calculer  l'échangeur d'un plancher basse température.</t>
  </si>
  <si>
    <t>Calcul serpentin en cuivre pour ECS ou Planchers Chauffants (Pcs) Basse température</t>
  </si>
  <si>
    <t>Désignation</t>
  </si>
  <si>
    <t>Valeur</t>
  </si>
  <si>
    <t>Unité</t>
  </si>
  <si>
    <t>Symbole</t>
  </si>
  <si>
    <t>Température moyenne ECS dans l'échangeur Tm</t>
  </si>
  <si>
    <t>°C</t>
  </si>
  <si>
    <t>Température eau froide (arrivée) ou sortie Pcs</t>
  </si>
  <si>
    <t>T1</t>
  </si>
  <si>
    <t>Delta T° (eau chaude/eau froide) T3 = T2 -T1</t>
  </si>
  <si>
    <t>Température eau chaude (désirée) ou entrée Pcs</t>
  </si>
  <si>
    <t>T2</t>
  </si>
  <si>
    <t>Delta T° moyen échangeur/tampon T4 = T0 - T1</t>
  </si>
  <si>
    <t>Température eau du tampon (stockage thermique)</t>
  </si>
  <si>
    <t>T0</t>
  </si>
  <si>
    <t>Capacité calorifique de l'eau (Cp)</t>
  </si>
  <si>
    <t>kJ/kg.°C</t>
  </si>
  <si>
    <t>Débit d'eau désiré (20 à 25L/min est suffisant)</t>
  </si>
  <si>
    <t>litres/minutes</t>
  </si>
  <si>
    <t>M</t>
  </si>
  <si>
    <t>Débit massique Q de l'eau chaude</t>
  </si>
  <si>
    <t>kg/s</t>
  </si>
  <si>
    <t>Diamètre tuyau échangeur en mm</t>
  </si>
  <si>
    <t>mm</t>
  </si>
  <si>
    <t>D</t>
  </si>
  <si>
    <t>Coef. performance de l'échangeur K*</t>
  </si>
  <si>
    <t>W/m².°C</t>
  </si>
  <si>
    <t>Légende</t>
  </si>
  <si>
    <t>Zones à renseigner</t>
  </si>
  <si>
    <t>Puissance à fournir</t>
  </si>
  <si>
    <t>kW</t>
  </si>
  <si>
    <t>P</t>
  </si>
  <si>
    <t>Zones calculées</t>
  </si>
  <si>
    <t>Longueur serpentin nécessaire ***</t>
  </si>
  <si>
    <t>m</t>
  </si>
  <si>
    <t>L</t>
  </si>
  <si>
    <t>Résultats obtenus</t>
  </si>
  <si>
    <t>Surface échangeur</t>
  </si>
  <si>
    <t>m²</t>
  </si>
  <si>
    <t>S</t>
  </si>
  <si>
    <t>Remarques</t>
  </si>
  <si>
    <t>Formules utilisées (toutes les unités en SI: kJ, kg, m...)</t>
  </si>
  <si>
    <t>* c'est la performance de l'échangeur varie entre 500 et 900</t>
  </si>
  <si>
    <t>Dépend de la forme de l'échangeur, des débits,de l'état (tartre)...</t>
  </si>
  <si>
    <t>Puissance de chauffe (kW) **</t>
  </si>
  <si>
    <t>P=Q*Cp*(T2-T1)</t>
  </si>
  <si>
    <t>600 est une bonne valeur moyenne</t>
  </si>
  <si>
    <t>Puissance simplifiée de l'échangeur (kW) **</t>
  </si>
  <si>
    <t>P=K*3,14*D*L*T4</t>
  </si>
  <si>
    <t>** les 2 puissances sont égales</t>
  </si>
  <si>
    <t>d'où longueur nécessaire (toute unité en m)</t>
  </si>
  <si>
    <t>L=P/(K*3,14*D*T4)</t>
  </si>
  <si>
    <t xml:space="preserve">*** vous pouvez diminuer cette longueur en fixant des ailettes au tuyau cuivre </t>
  </si>
  <si>
    <t>ce qui est important est la surface d'échange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</si>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</sst>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color indexed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5" fontId="0" fillId="2" borderId="0" xfId="0" applyNumberFormat="1" applyFill="1" applyAlignment="1">
      <alignment/>
    </xf>
    <xf numFmtId="166" fontId="4" fillId="3" borderId="0" xfId="0" applyNumberFormat="1" applyFont="1" applyFill="1" applyAlignment="1" applyProtection="1">
      <alignment/>
      <protection locked="0"/>
    </xf>
    <xf numFmtId="164" fontId="0" fillId="3" borderId="0" xfId="0" applyFont="1" applyFill="1" applyAlignment="1">
      <alignment/>
    </xf>
    <xf numFmtId="164" fontId="0" fillId="3" borderId="0" xfId="0" applyFont="1" applyFill="1" applyAlignment="1" applyProtection="1">
      <alignment/>
      <protection locked="0"/>
    </xf>
    <xf numFmtId="164" fontId="7" fillId="0" borderId="0" xfId="0" applyFont="1" applyAlignment="1">
      <alignment/>
    </xf>
    <xf numFmtId="164" fontId="0" fillId="4" borderId="0" xfId="0" applyFill="1" applyAlignment="1">
      <alignment/>
    </xf>
    <xf numFmtId="164" fontId="0" fillId="0" borderId="0" xfId="0" applyFont="1" applyBorder="1" applyAlignment="1">
      <alignment/>
    </xf>
    <xf numFmtId="165" fontId="8" fillId="4" borderId="0" xfId="0" applyNumberFormat="1" applyFont="1" applyFill="1" applyBorder="1" applyAlignment="1">
      <alignment/>
    </xf>
    <xf numFmtId="164" fontId="9" fillId="4" borderId="0" xfId="0" applyFont="1" applyFill="1" applyAlignment="1">
      <alignment/>
    </xf>
    <xf numFmtId="164" fontId="10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50.7109375" style="0" customWidth="1"/>
    <col min="2" max="2" width="12.421875" style="0" customWidth="1"/>
    <col min="3" max="3" width="12.140625" style="0" customWidth="1"/>
    <col min="5" max="5" width="41.28125" style="0" customWidth="1"/>
    <col min="6" max="6" width="12.57421875" style="0" customWidth="1"/>
    <col min="7" max="7" width="7.57421875" style="0" customWidth="1"/>
    <col min="8" max="8" width="31.140625" style="0" customWidth="1"/>
    <col min="9" max="9" width="6.00390625" style="0" customWidth="1"/>
  </cols>
  <sheetData>
    <row r="1" ht="20.25">
      <c r="A1" s="1" t="s">
        <v>0</v>
      </c>
    </row>
    <row r="2" ht="12.75">
      <c r="E2" t="s">
        <v>1</v>
      </c>
    </row>
    <row r="4" ht="12.75">
      <c r="A4" t="s">
        <v>2</v>
      </c>
    </row>
    <row r="5" ht="12.75">
      <c r="A5" t="s">
        <v>3</v>
      </c>
    </row>
    <row r="6" ht="12.75">
      <c r="A6" s="2" t="s">
        <v>4</v>
      </c>
    </row>
    <row r="8" ht="12.75">
      <c r="A8" s="3" t="s">
        <v>5</v>
      </c>
    </row>
    <row r="10" spans="1:7" ht="12.75">
      <c r="A10" s="3" t="s">
        <v>6</v>
      </c>
      <c r="B10" s="3" t="s">
        <v>7</v>
      </c>
      <c r="C10" s="3" t="s">
        <v>8</v>
      </c>
      <c r="D10" s="3" t="s">
        <v>9</v>
      </c>
      <c r="E10" s="4" t="s">
        <v>10</v>
      </c>
      <c r="F10" s="4">
        <f>(B11+B12)/2</f>
        <v>24</v>
      </c>
      <c r="G10" s="4" t="s">
        <v>11</v>
      </c>
    </row>
    <row r="11" spans="1:7" ht="15">
      <c r="A11" s="2" t="s">
        <v>12</v>
      </c>
      <c r="B11" s="5">
        <v>8</v>
      </c>
      <c r="C11" t="s">
        <v>11</v>
      </c>
      <c r="D11" t="s">
        <v>13</v>
      </c>
      <c r="E11" s="4" t="s">
        <v>14</v>
      </c>
      <c r="F11" s="4">
        <f>B12-B11</f>
        <v>32</v>
      </c>
      <c r="G11" s="4" t="s">
        <v>11</v>
      </c>
    </row>
    <row r="12" spans="1:7" ht="15">
      <c r="A12" s="2" t="s">
        <v>15</v>
      </c>
      <c r="B12" s="5">
        <v>40</v>
      </c>
      <c r="C12" t="s">
        <v>11</v>
      </c>
      <c r="D12" t="s">
        <v>16</v>
      </c>
      <c r="E12" s="4" t="s">
        <v>17</v>
      </c>
      <c r="F12" s="4">
        <f>B13-F10</f>
        <v>21</v>
      </c>
      <c r="G12" s="4" t="s">
        <v>11</v>
      </c>
    </row>
    <row r="13" spans="1:7" ht="15">
      <c r="A13" s="2" t="s">
        <v>18</v>
      </c>
      <c r="B13" s="5">
        <v>45</v>
      </c>
      <c r="C13" t="s">
        <v>11</v>
      </c>
      <c r="D13" t="s">
        <v>19</v>
      </c>
      <c r="E13" s="4" t="s">
        <v>20</v>
      </c>
      <c r="F13" s="4">
        <v>4.18</v>
      </c>
      <c r="G13" s="4" t="s">
        <v>21</v>
      </c>
    </row>
    <row r="14" spans="1:7" ht="15">
      <c r="A14" s="2" t="s">
        <v>22</v>
      </c>
      <c r="B14" s="5">
        <v>20</v>
      </c>
      <c r="C14" t="s">
        <v>23</v>
      </c>
      <c r="D14" t="s">
        <v>24</v>
      </c>
      <c r="E14" t="s">
        <v>25</v>
      </c>
      <c r="F14" s="6">
        <f>B14/60</f>
        <v>0.3333333333333333</v>
      </c>
      <c r="G14" s="4" t="s">
        <v>26</v>
      </c>
    </row>
    <row r="15" spans="1:7" ht="15">
      <c r="A15" s="2" t="s">
        <v>27</v>
      </c>
      <c r="B15" s="7">
        <v>22</v>
      </c>
      <c r="C15" t="s">
        <v>28</v>
      </c>
      <c r="D15" t="s">
        <v>29</v>
      </c>
      <c r="E15" s="8" t="s">
        <v>30</v>
      </c>
      <c r="F15" s="9">
        <v>600</v>
      </c>
      <c r="G15" s="8" t="s">
        <v>31</v>
      </c>
    </row>
    <row r="17" ht="12.75">
      <c r="E17" s="10" t="s">
        <v>32</v>
      </c>
    </row>
    <row r="18" ht="12.75">
      <c r="E18" s="8" t="s">
        <v>33</v>
      </c>
    </row>
    <row r="19" spans="1:5" ht="12.75">
      <c r="A19" t="s">
        <v>34</v>
      </c>
      <c r="B19" s="11">
        <f>F14*F13*F11</f>
        <v>44.58666666666666</v>
      </c>
      <c r="C19" t="s">
        <v>35</v>
      </c>
      <c r="D19" t="s">
        <v>36</v>
      </c>
      <c r="E19" s="4" t="s">
        <v>37</v>
      </c>
    </row>
    <row r="20" spans="1:5" ht="20.25">
      <c r="A20" s="12" t="s">
        <v>38</v>
      </c>
      <c r="B20" s="13">
        <f>B19/(F15*PI()*B15/1000*F12)*1000</f>
        <v>51.19905047612294</v>
      </c>
      <c r="C20" s="12" t="s">
        <v>39</v>
      </c>
      <c r="D20" t="s">
        <v>40</v>
      </c>
      <c r="E20" s="11" t="s">
        <v>41</v>
      </c>
    </row>
    <row r="21" spans="1:4" ht="19.5">
      <c r="A21" t="s">
        <v>42</v>
      </c>
      <c r="B21" s="14">
        <f>PI()*B15/1000*B20</f>
        <v>3.538624338624338</v>
      </c>
      <c r="C21" t="s">
        <v>43</v>
      </c>
      <c r="D21" t="s">
        <v>44</v>
      </c>
    </row>
    <row r="26" spans="1:5" ht="12.75">
      <c r="A26" s="3" t="s">
        <v>45</v>
      </c>
      <c r="E26" s="10" t="s">
        <v>46</v>
      </c>
    </row>
    <row r="27" spans="1:5" ht="12.75">
      <c r="A27" s="15" t="s">
        <v>47</v>
      </c>
      <c r="E27" s="10"/>
    </row>
    <row r="28" spans="1:6" ht="12.75">
      <c r="A28" t="s">
        <v>48</v>
      </c>
      <c r="E28" t="s">
        <v>49</v>
      </c>
      <c r="F28" t="s">
        <v>50</v>
      </c>
    </row>
    <row r="29" spans="1:6" ht="12.75">
      <c r="A29" t="s">
        <v>51</v>
      </c>
      <c r="E29" t="s">
        <v>52</v>
      </c>
      <c r="F29" t="s">
        <v>53</v>
      </c>
    </row>
    <row r="30" spans="1:6" ht="12.75">
      <c r="A30" t="s">
        <v>54</v>
      </c>
      <c r="E30" t="s">
        <v>55</v>
      </c>
      <c r="F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s="16" t="s">
        <v>59</v>
      </c>
    </row>
  </sheetData>
  <sheetProtection sheet="1" objects="1" scenarios="1"/>
  <hyperlinks>
    <hyperlink ref="A33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2006-01-12T22:07:06Z</dcterms:created>
  <dcterms:modified xsi:type="dcterms:W3CDTF">2006-01-12T23:16:44Z</dcterms:modified>
  <cp:category/>
  <cp:version/>
  <cp:contentType/>
  <cp:contentStatus/>
</cp:coreProperties>
</file>